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Ellie Hanson\Box\Projects\Governments\City of Denver\Energize Denver\Small Buildings Program\2026 Updates\"/>
    </mc:Choice>
  </mc:AlternateContent>
  <xr:revisionPtr revIDLastSave="5" documentId="8_{A1B06F02-9F23-42BF-BE4B-484FFF4A3657}" xr6:coauthVersionLast="47" xr6:coauthVersionMax="47" xr10:uidLastSave="{44DB3AE8-194E-4DBF-B085-E58370657262}"/>
  <bookViews>
    <workbookView xWindow="-110" yWindow="-110" windowWidth="25180" windowHeight="16140" xr2:uid="{98A60265-3DA1-4CD1-AD97-96D1C9A1BF0F}"/>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4" i="1" l="1"/>
  <c r="C25" i="1"/>
  <c r="D24" i="1"/>
  <c r="E23" i="1"/>
  <c r="E22" i="1"/>
  <c r="E21" i="1"/>
  <c r="E20" i="1"/>
  <c r="E19" i="1"/>
  <c r="E18" i="1"/>
  <c r="E17" i="1"/>
  <c r="E16" i="1"/>
  <c r="E15" i="1"/>
  <c r="E14" i="1"/>
  <c r="E13" i="1"/>
  <c r="E12" i="1"/>
  <c r="D27" i="1" l="1"/>
  <c r="E27" i="1"/>
</calcChain>
</file>

<file path=xl/sharedStrings.xml><?xml version="1.0" encoding="utf-8"?>
<sst xmlns="http://schemas.openxmlformats.org/spreadsheetml/2006/main" count="31" uniqueCount="31">
  <si>
    <t>Annual Site Energy Usage Spreadsheet</t>
  </si>
  <si>
    <t>Building ID:</t>
  </si>
  <si>
    <t>Building Address:</t>
  </si>
  <si>
    <t xml:space="preserve">Street:   </t>
  </si>
  <si>
    <t>City:   Denver</t>
  </si>
  <si>
    <t xml:space="preserve">Zip Code:   </t>
  </si>
  <si>
    <t xml:space="preserve">Name of Person Completing Template:  </t>
  </si>
  <si>
    <t xml:space="preserve">Email of Person Completing Template:   </t>
  </si>
  <si>
    <t>Instructions:</t>
  </si>
  <si>
    <t xml:space="preserve">1. You will need 12 continuous months of energy usage data (e.g. Xcel Energy statements or bills) to complete this form. Any continuous 12-month period from calendar year 2022 onwards is allowed. 
2. Input the month and the year for each of the 12 continuous months that are being submitted. 
3. For each of the 12 continuous months, input the electrical usage (in kilowatt hours, kWh) in column C and the gas usage (in therms) in column D. 
4. Monthly Energy Usage will automatically be calculated in kBtu in column E. 
5. After 12 months of energy usage data has been added, the annual site energy usage will automatically be calculated in kBtu in cell C25.
6. Use the drop-down list to select your compliance path in cell C26.
7. See cell D28 to see the minimum amount of renewable energy that must be utilized for the Renewable Energy Compliance option or Residential Condominium ACO, or to see the amount of energy that must be reduced via the 15% Energy Use Reduction ACO.
</t>
  </si>
  <si>
    <t>Month</t>
  </si>
  <si>
    <t>Year</t>
  </si>
  <si>
    <t>Electric Usage (kilowatt hours/kWh)</t>
  </si>
  <si>
    <t>Gas Usage (therms)</t>
  </si>
  <si>
    <t>Monthly Energy Usage (kBtu)</t>
  </si>
  <si>
    <t>Jan</t>
  </si>
  <si>
    <t>Feb</t>
  </si>
  <si>
    <t>March</t>
  </si>
  <si>
    <t>Apr</t>
  </si>
  <si>
    <t>May</t>
  </si>
  <si>
    <t>June</t>
  </si>
  <si>
    <t>July</t>
  </si>
  <si>
    <t>Aug</t>
  </si>
  <si>
    <t>Sept</t>
  </si>
  <si>
    <t>Oct</t>
  </si>
  <si>
    <t>Nov</t>
  </si>
  <si>
    <t>Dec</t>
  </si>
  <si>
    <t>sub-totals (kBtu)</t>
  </si>
  <si>
    <t xml:space="preserve">Total Annual Site Energy Usage: </t>
  </si>
  <si>
    <t>kBtu</t>
  </si>
  <si>
    <t>You must cover at least 20% of your annual site energy usage with renewable energy, which is equal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</si>
</sst>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1"/>
      <name val="Aptos Narrow"/>
      <family val="2"/>
      <scheme val="minor"/>
    </font>
    <font>
      <b/>
      <sz val="11"/>
      <color theme="0"/>
      <name val="Calibri"/>
      <family val="2"/>
    </font>
    <font>
      <sz val="11"/>
      <color theme="1"/>
      <name val="Calibri"/>
      <family val="2"/>
    </font>
    <font>
      <b/>
      <sz val="11"/>
      <color theme="1"/>
      <name val="Calibri"/>
      <family val="2"/>
    </font>
    <font>
      <sz val="11"/>
      <name val="Calibri"/>
      <family val="2"/>
    </font>
  </fonts>
  <fills count="5">
    <fill>
      <patternFill patternType="none"/>
    </fill>
    <fill>
      <patternFill patternType="gray125"/>
    </fill>
    <fill>
      <patternFill patternType="solid">
        <fgColor theme="5"/>
        <bgColor theme="5"/>
      </patternFill>
    </fill>
    <fill>
      <patternFill patternType="solid">
        <fgColor rgb="FFE2EFD9"/>
        <bgColor rgb="FFE2EFD9"/>
      </patternFill>
    </fill>
    <fill>
      <patternFill patternType="solid">
        <fgColor theme="9" tint="0.79998168889431442"/>
        <bgColor indexed="64"/>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2" borderId="0" xfId="0" applyFont="1" applyFill="1" applyProtection="1">
      <protection locked="0"/>
    </xf>
    <xf numFmtId="0" fontId="3" fillId="2" borderId="0" xfId="0" applyFont="1" applyFill="1" applyProtection="1">
      <protection locked="0"/>
    </xf>
    <xf numFmtId="0" fontId="4" fillId="0" borderId="1" xfId="0" applyFont="1" applyBorder="1" applyProtection="1">
      <protection locked="0"/>
    </xf>
    <xf numFmtId="0" fontId="4" fillId="0" borderId="2" xfId="0" applyFont="1" applyBorder="1" applyProtection="1">
      <protection locked="0"/>
    </xf>
    <xf numFmtId="0" fontId="4" fillId="0" borderId="2" xfId="0" applyFont="1" applyBorder="1" applyAlignment="1" applyProtection="1">
      <alignment horizontal="left"/>
      <protection locked="0"/>
    </xf>
    <xf numFmtId="0" fontId="3" fillId="0" borderId="2" xfId="0" applyFont="1" applyBorder="1" applyProtection="1">
      <protection locked="0"/>
    </xf>
    <xf numFmtId="0" fontId="3" fillId="0" borderId="3" xfId="0" applyFont="1" applyBorder="1" applyProtection="1">
      <protection locked="0"/>
    </xf>
    <xf numFmtId="0" fontId="0" fillId="0" borderId="0" xfId="0" applyProtection="1">
      <protection locked="0"/>
    </xf>
    <xf numFmtId="0" fontId="4" fillId="0" borderId="7" xfId="0" applyFont="1" applyBorder="1" applyAlignment="1" applyProtection="1">
      <alignment horizontal="center" vertical="center"/>
      <protection locked="0"/>
    </xf>
    <xf numFmtId="0" fontId="4" fillId="3" borderId="7" xfId="0" applyFont="1" applyFill="1" applyBorder="1" applyAlignment="1" applyProtection="1">
      <alignment horizontal="center"/>
      <protection locked="0"/>
    </xf>
    <xf numFmtId="0" fontId="4" fillId="3" borderId="7" xfId="0" applyFont="1" applyFill="1" applyBorder="1" applyAlignment="1" applyProtection="1">
      <alignment horizontal="center" wrapText="1"/>
      <protection locked="0"/>
    </xf>
    <xf numFmtId="0" fontId="0" fillId="0" borderId="7" xfId="0" applyBorder="1" applyProtection="1">
      <protection locked="0"/>
    </xf>
    <xf numFmtId="0" fontId="0" fillId="0" borderId="7" xfId="0" applyBorder="1"/>
    <xf numFmtId="0" fontId="1" fillId="0" borderId="0" xfId="0" applyFont="1" applyProtection="1">
      <protection locked="0"/>
    </xf>
    <xf numFmtId="0" fontId="1" fillId="0" borderId="0" xfId="0" applyFont="1"/>
    <xf numFmtId="0" fontId="1" fillId="4" borderId="8" xfId="0" applyFont="1" applyFill="1" applyBorder="1" applyProtection="1">
      <protection locked="0"/>
    </xf>
    <xf numFmtId="0" fontId="0" fillId="4" borderId="9" xfId="0" applyFill="1" applyBorder="1" applyProtection="1">
      <protection locked="0"/>
    </xf>
    <xf numFmtId="1" fontId="1" fillId="4" borderId="8" xfId="0" applyNumberFormat="1" applyFont="1" applyFill="1" applyBorder="1"/>
    <xf numFmtId="0" fontId="1" fillId="4" borderId="9" xfId="0" applyFont="1" applyFill="1" applyBorder="1" applyProtection="1">
      <protection locked="0"/>
    </xf>
    <xf numFmtId="1" fontId="1" fillId="4" borderId="10" xfId="0" applyNumberFormat="1" applyFont="1" applyFill="1" applyBorder="1" applyAlignment="1">
      <alignment vertical="center"/>
    </xf>
    <xf numFmtId="0" fontId="1" fillId="4" borderId="10" xfId="0" applyFont="1" applyFill="1" applyBorder="1" applyAlignment="1">
      <alignment vertical="center"/>
    </xf>
    <xf numFmtId="0" fontId="4" fillId="0" borderId="1" xfId="0" applyFont="1" applyBorder="1" applyAlignment="1" applyProtection="1">
      <alignment horizontal="left" wrapText="1"/>
      <protection locked="0"/>
    </xf>
    <xf numFmtId="0" fontId="5" fillId="0" borderId="2" xfId="0" applyFont="1" applyBorder="1" applyAlignment="1" applyProtection="1">
      <protection locked="0"/>
    </xf>
    <xf numFmtId="0" fontId="5" fillId="0" borderId="3" xfId="0" applyFont="1" applyBorder="1" applyAlignment="1" applyProtection="1">
      <protection locked="0"/>
    </xf>
    <xf numFmtId="0" fontId="1" fillId="4" borderId="10" xfId="0" applyFont="1" applyFill="1" applyBorder="1" applyAlignment="1">
      <alignment horizontal="left" wrapText="1"/>
    </xf>
    <xf numFmtId="0" fontId="4" fillId="0" borderId="4" xfId="0" applyFont="1" applyBorder="1" applyAlignment="1" applyProtection="1">
      <alignment horizontal="center" vertical="center"/>
      <protection locked="0"/>
    </xf>
    <xf numFmtId="0" fontId="5" fillId="0" borderId="5" xfId="0" applyFont="1" applyBorder="1" applyAlignment="1" applyProtection="1">
      <protection locked="0"/>
    </xf>
    <xf numFmtId="0" fontId="5" fillId="0" borderId="6" xfId="0" applyFont="1" applyBorder="1" applyAlignment="1" applyProtection="1">
      <protection locked="0"/>
    </xf>
    <xf numFmtId="0" fontId="4" fillId="0" borderId="1" xfId="0" applyFont="1" applyBorder="1" applyAlignment="1" applyProtection="1">
      <alignment horizontal="left"/>
      <protection locked="0"/>
    </xf>
    <xf numFmtId="0" fontId="4" fillId="0" borderId="1" xfId="0" applyFont="1" applyBorder="1"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EA87F-DFDB-4574-BA9A-0EFCFB21BD15}">
  <dimension ref="A1:K27"/>
  <sheetViews>
    <sheetView tabSelected="1" workbookViewId="0">
      <selection activeCell="I25" sqref="I25"/>
    </sheetView>
  </sheetViews>
  <sheetFormatPr defaultRowHeight="14.45"/>
  <cols>
    <col min="1" max="1" width="19" style="8" customWidth="1"/>
    <col min="2" max="2" width="16.7109375" style="8" customWidth="1"/>
    <col min="3" max="3" width="28.28515625" style="8" customWidth="1"/>
    <col min="4" max="4" width="17.42578125" style="8" customWidth="1"/>
    <col min="5" max="5" width="18.7109375" style="8" customWidth="1"/>
    <col min="6" max="8" width="9.140625" style="8"/>
    <col min="9" max="9" width="14.85546875" style="8" customWidth="1"/>
    <col min="10" max="10" width="12" style="8" bestFit="1" customWidth="1"/>
    <col min="11" max="11" width="8.7109375" style="8"/>
  </cols>
  <sheetData>
    <row r="1" spans="1:11">
      <c r="A1" s="1" t="s">
        <v>0</v>
      </c>
      <c r="B1" s="1"/>
      <c r="C1" s="1"/>
      <c r="D1" s="2"/>
      <c r="E1" s="2"/>
      <c r="F1" s="2"/>
      <c r="G1" s="2"/>
      <c r="H1" s="2"/>
      <c r="I1" s="2"/>
      <c r="J1" s="2"/>
      <c r="K1" s="2"/>
    </row>
    <row r="2" spans="1:11">
      <c r="A2" s="3" t="s">
        <v>1</v>
      </c>
      <c r="B2" s="4"/>
      <c r="C2" s="4"/>
      <c r="D2" s="4"/>
      <c r="E2" s="5"/>
      <c r="F2" s="6"/>
      <c r="G2" s="6"/>
      <c r="H2" s="6"/>
      <c r="I2" s="6"/>
      <c r="J2" s="6"/>
      <c r="K2" s="7"/>
    </row>
    <row r="3" spans="1:11">
      <c r="A3" s="26" t="s">
        <v>2</v>
      </c>
      <c r="B3" s="29" t="s">
        <v>3</v>
      </c>
      <c r="C3" s="23"/>
      <c r="D3" s="23"/>
      <c r="E3" s="5"/>
      <c r="F3" s="6"/>
      <c r="G3" s="6"/>
      <c r="H3" s="6"/>
      <c r="I3" s="6"/>
      <c r="J3" s="6"/>
      <c r="K3" s="7"/>
    </row>
    <row r="4" spans="1:11">
      <c r="A4" s="27"/>
      <c r="B4" s="30" t="s">
        <v>4</v>
      </c>
      <c r="C4" s="23"/>
      <c r="D4" s="23"/>
      <c r="E4" s="5"/>
      <c r="F4" s="6"/>
      <c r="G4" s="6"/>
      <c r="H4" s="6"/>
      <c r="I4" s="6"/>
      <c r="J4" s="6"/>
      <c r="K4" s="7"/>
    </row>
    <row r="5" spans="1:11">
      <c r="A5" s="28"/>
      <c r="B5" s="29" t="s">
        <v>5</v>
      </c>
      <c r="C5" s="23"/>
      <c r="D5" s="23"/>
      <c r="E5" s="5"/>
      <c r="F5" s="6"/>
      <c r="G5" s="6"/>
      <c r="H5" s="6"/>
      <c r="I5" s="6"/>
      <c r="J5" s="6"/>
      <c r="K5" s="7"/>
    </row>
    <row r="6" spans="1:11">
      <c r="A6" s="29" t="s">
        <v>6</v>
      </c>
      <c r="B6" s="23"/>
      <c r="C6" s="23"/>
      <c r="D6" s="23"/>
      <c r="E6" s="5"/>
      <c r="F6" s="6"/>
      <c r="G6" s="6"/>
      <c r="H6" s="6"/>
      <c r="I6" s="6"/>
      <c r="J6" s="6"/>
      <c r="K6" s="7"/>
    </row>
    <row r="7" spans="1:11">
      <c r="A7" s="29" t="s">
        <v>7</v>
      </c>
      <c r="B7" s="23"/>
      <c r="C7" s="23"/>
      <c r="D7" s="23"/>
      <c r="E7" s="5"/>
      <c r="F7" s="6"/>
      <c r="G7" s="6"/>
      <c r="H7" s="6"/>
      <c r="I7" s="6"/>
      <c r="J7" s="6"/>
      <c r="K7" s="7"/>
    </row>
    <row r="9" spans="1:11">
      <c r="A9" s="9" t="s">
        <v>8</v>
      </c>
      <c r="B9" s="22" t="s">
        <v>9</v>
      </c>
      <c r="C9" s="23"/>
      <c r="D9" s="23"/>
      <c r="E9" s="23"/>
      <c r="F9" s="23"/>
      <c r="G9" s="23"/>
      <c r="H9" s="23"/>
      <c r="I9" s="23"/>
      <c r="J9" s="23"/>
      <c r="K9" s="24"/>
    </row>
    <row r="11" spans="1:11" ht="29.1">
      <c r="A11" s="10" t="s">
        <v>10</v>
      </c>
      <c r="B11" s="10" t="s">
        <v>11</v>
      </c>
      <c r="C11" s="11" t="s">
        <v>12</v>
      </c>
      <c r="D11" s="10" t="s">
        <v>13</v>
      </c>
      <c r="E11" s="11" t="s">
        <v>14</v>
      </c>
    </row>
    <row r="12" spans="1:11">
      <c r="A12" s="12" t="s">
        <v>15</v>
      </c>
      <c r="B12" s="12"/>
      <c r="C12" s="12">
        <v>776</v>
      </c>
      <c r="D12" s="12">
        <v>107</v>
      </c>
      <c r="E12" s="13">
        <f>(C12*3.412)+(D12*100)</f>
        <v>13347.712</v>
      </c>
    </row>
    <row r="13" spans="1:11">
      <c r="A13" s="12" t="s">
        <v>16</v>
      </c>
      <c r="B13" s="12"/>
      <c r="C13" s="12">
        <v>745</v>
      </c>
      <c r="D13" s="12">
        <v>109</v>
      </c>
      <c r="E13" s="13">
        <f t="shared" ref="E13:E23" si="0">(C13*3.412)+(D13*100)</f>
        <v>13441.94</v>
      </c>
    </row>
    <row r="14" spans="1:11">
      <c r="A14" s="12" t="s">
        <v>17</v>
      </c>
      <c r="B14" s="12"/>
      <c r="C14" s="12">
        <v>700</v>
      </c>
      <c r="D14" s="12">
        <v>99</v>
      </c>
      <c r="E14" s="13">
        <f t="shared" si="0"/>
        <v>12288.4</v>
      </c>
    </row>
    <row r="15" spans="1:11">
      <c r="A15" s="12" t="s">
        <v>18</v>
      </c>
      <c r="B15" s="12"/>
      <c r="C15" s="12">
        <v>710</v>
      </c>
      <c r="D15" s="12">
        <v>92</v>
      </c>
      <c r="E15" s="13">
        <f t="shared" si="0"/>
        <v>11622.52</v>
      </c>
    </row>
    <row r="16" spans="1:11">
      <c r="A16" s="12" t="s">
        <v>19</v>
      </c>
      <c r="B16" s="12"/>
      <c r="C16" s="12">
        <v>690</v>
      </c>
      <c r="D16" s="12">
        <v>55</v>
      </c>
      <c r="E16" s="13">
        <f t="shared" si="0"/>
        <v>7854.28</v>
      </c>
    </row>
    <row r="17" spans="1:5">
      <c r="A17" s="12" t="s">
        <v>20</v>
      </c>
      <c r="B17" s="12"/>
      <c r="C17" s="12">
        <v>742</v>
      </c>
      <c r="D17" s="12">
        <v>42</v>
      </c>
      <c r="E17" s="13">
        <f t="shared" si="0"/>
        <v>6731.7039999999997</v>
      </c>
    </row>
    <row r="18" spans="1:5">
      <c r="A18" s="12" t="s">
        <v>21</v>
      </c>
      <c r="B18" s="12"/>
      <c r="C18" s="12">
        <v>800</v>
      </c>
      <c r="D18" s="12">
        <v>38</v>
      </c>
      <c r="E18" s="13">
        <f t="shared" si="0"/>
        <v>6529.6</v>
      </c>
    </row>
    <row r="19" spans="1:5">
      <c r="A19" s="12" t="s">
        <v>22</v>
      </c>
      <c r="B19" s="12"/>
      <c r="C19" s="12">
        <v>824</v>
      </c>
      <c r="D19" s="12">
        <v>38</v>
      </c>
      <c r="E19" s="13">
        <f t="shared" si="0"/>
        <v>6611.4879999999994</v>
      </c>
    </row>
    <row r="20" spans="1:5">
      <c r="A20" s="12" t="s">
        <v>23</v>
      </c>
      <c r="B20" s="12"/>
      <c r="C20" s="12">
        <v>791</v>
      </c>
      <c r="D20" s="12">
        <v>40</v>
      </c>
      <c r="E20" s="13">
        <f t="shared" si="0"/>
        <v>6698.8919999999998</v>
      </c>
    </row>
    <row r="21" spans="1:5">
      <c r="A21" s="12" t="s">
        <v>24</v>
      </c>
      <c r="B21" s="12"/>
      <c r="C21" s="12">
        <v>750</v>
      </c>
      <c r="D21" s="12">
        <v>70</v>
      </c>
      <c r="E21" s="13">
        <f t="shared" si="0"/>
        <v>9559</v>
      </c>
    </row>
    <row r="22" spans="1:5">
      <c r="A22" s="12" t="s">
        <v>25</v>
      </c>
      <c r="B22" s="12"/>
      <c r="C22" s="12">
        <v>755</v>
      </c>
      <c r="D22" s="12">
        <v>90</v>
      </c>
      <c r="E22" s="13">
        <f t="shared" si="0"/>
        <v>11576.06</v>
      </c>
    </row>
    <row r="23" spans="1:5">
      <c r="A23" s="12" t="s">
        <v>26</v>
      </c>
      <c r="B23" s="12"/>
      <c r="C23" s="12">
        <v>760</v>
      </c>
      <c r="D23" s="12">
        <v>102</v>
      </c>
      <c r="E23" s="13">
        <f t="shared" si="0"/>
        <v>12793.119999999999</v>
      </c>
    </row>
    <row r="24" spans="1:5">
      <c r="B24" s="14" t="s">
        <v>27</v>
      </c>
      <c r="C24" s="15">
        <f>SUM(C12:C23)*3.412</f>
        <v>30854.716</v>
      </c>
      <c r="D24" s="15">
        <f>SUM(D12:D23)*100</f>
        <v>88200</v>
      </c>
    </row>
    <row r="25" spans="1:5">
      <c r="A25" s="16" t="s">
        <v>28</v>
      </c>
      <c r="B25" s="17"/>
      <c r="C25" s="18">
        <f>SUM(E12:E23)</f>
        <v>119054.71599999999</v>
      </c>
      <c r="D25" s="19" t="s">
        <v>29</v>
      </c>
      <c r="E25" s="14"/>
    </row>
    <row r="26" spans="1:5" ht="24" customHeight="1"/>
    <row r="27" spans="1:5" ht="36.950000000000003" customHeight="1">
      <c r="A27" s="25" t="s">
        <v>30</v>
      </c>
      <c r="B27" s="25"/>
      <c r="C27" s="25"/>
      <c r="D27" s="20">
        <f>0.2*C25/3.412</f>
        <v>6978.5882766705736</v>
      </c>
      <c r="E27" s="21" t="str">
        <f>IF(C25="15% Energy Use Reduction ACO","kBtu","kWh")</f>
        <v>kWh</v>
      </c>
    </row>
  </sheetData>
  <protectedRanges>
    <protectedRange algorithmName="SHA-512" hashValue="BR3oSjFhMASDYnuWVmbiNQlZxwZcA50YKqFwXrSS3r39Rx3OfJcwBZuRLobEMHQPvmcGP9CUIFyXuY1G453Tmg==" saltValue="a+md3QqsGAlRANGKR9Qypw==" spinCount="100000" sqref="C25" name="Range2"/>
    <protectedRange algorithmName="SHA-512" hashValue="OiA7EZOwXv5bF5/GpFBoqThwilWcmPvjclgirLWPnezkt38W8mUt9np8LNOUNY9xt+tia5OHxq4QDAhIJimJSQ==" saltValue="x+78Lkqwit9KM1/m2j2M9w==" spinCount="100000" sqref="E12:E23" name="Range1"/>
  </protectedRanges>
  <mergeCells count="8">
    <mergeCell ref="B9:K9"/>
    <mergeCell ref="A27:C27"/>
    <mergeCell ref="A3:A5"/>
    <mergeCell ref="B3:D3"/>
    <mergeCell ref="B4:D4"/>
    <mergeCell ref="B5:D5"/>
    <mergeCell ref="A6:D6"/>
    <mergeCell ref="A7:D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Ellie Hanson</dc:creator>
  <cp:keywords/>
  <dc:description/>
  <cp:lastModifiedBy>Elena Miyasato</cp:lastModifiedBy>
  <cp:revision/>
  <dcterms:created xsi:type="dcterms:W3CDTF">2026-08-26T14:55:42Z</dcterms:created>
  <dcterms:modified xsi:type="dcterms:W3CDTF">2026-08-27T19:21:22Z</dcterms:modified>
  <cp:category/>
  <cp:contentStatus/>
</cp:coreProperties>
</file>